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55" tabRatio="887"/>
  </bookViews>
  <sheets>
    <sheet name="Алексеевское" sheetId="2" r:id="rId1"/>
  </sheets>
  <definedNames>
    <definedName name="_xlnm._FilterDatabase" localSheetId="0" hidden="1">Алексеевское!$A$8:$P$38</definedName>
    <definedName name="_xlnm.Print_Area" localSheetId="0">Алексеевское!$A$1:$P$62</definedName>
  </definedNames>
  <calcPr calcId="144525" iterate="1"/>
</workbook>
</file>

<file path=xl/calcChain.xml><?xml version="1.0" encoding="utf-8"?>
<calcChain xmlns="http://schemas.openxmlformats.org/spreadsheetml/2006/main">
  <c r="P27" i="2" l="1"/>
  <c r="P11" i="2"/>
  <c r="N62" i="2"/>
  <c r="M62" i="2"/>
  <c r="O28" i="2"/>
  <c r="N28" i="2"/>
  <c r="M28" i="2"/>
  <c r="N20" i="2" l="1"/>
  <c r="O20" i="2"/>
  <c r="O9" i="2" l="1"/>
  <c r="O8" i="2" s="1"/>
  <c r="N9" i="2"/>
  <c r="M9" i="2"/>
  <c r="O62" i="2" l="1"/>
  <c r="L62" i="2"/>
  <c r="K62" i="2"/>
  <c r="L28" i="2"/>
  <c r="K28" i="2"/>
  <c r="P26" i="2"/>
  <c r="P25" i="2"/>
  <c r="P24" i="2"/>
  <c r="P23" i="2"/>
  <c r="P22" i="2"/>
  <c r="M20" i="2"/>
  <c r="M8" i="2" s="1"/>
  <c r="M54" i="2" s="1"/>
  <c r="L20" i="2"/>
  <c r="K20" i="2"/>
  <c r="P19" i="2"/>
  <c r="P18" i="2"/>
  <c r="P17" i="2"/>
  <c r="P16" i="2"/>
  <c r="P15" i="2"/>
  <c r="P14" i="2"/>
  <c r="P13" i="2"/>
  <c r="P12" i="2"/>
  <c r="L9" i="2"/>
  <c r="K9" i="2"/>
  <c r="L8" i="2" l="1"/>
  <c r="L54" i="2" s="1"/>
  <c r="K8" i="2"/>
  <c r="K54" i="2" s="1"/>
  <c r="O54" i="2"/>
  <c r="P9" i="2"/>
  <c r="P20" i="2"/>
  <c r="N8" i="2"/>
  <c r="N54" i="2" s="1"/>
  <c r="P8" i="2" l="1"/>
</calcChain>
</file>

<file path=xl/sharedStrings.xml><?xml version="1.0" encoding="utf-8"?>
<sst xmlns="http://schemas.openxmlformats.org/spreadsheetml/2006/main" count="94" uniqueCount="89">
  <si>
    <t>0440000000</t>
  </si>
  <si>
    <t>0420000000</t>
  </si>
  <si>
    <t>0410000000</t>
  </si>
  <si>
    <t>0360000000</t>
  </si>
  <si>
    <t>0350000000</t>
  </si>
  <si>
    <t>0320000000</t>
  </si>
  <si>
    <t>0310000000</t>
  </si>
  <si>
    <t>0300000000</t>
  </si>
  <si>
    <t>0240000000</t>
  </si>
  <si>
    <t>0230000000</t>
  </si>
  <si>
    <t>0220000000</t>
  </si>
  <si>
    <t>0210000000</t>
  </si>
  <si>
    <t>0200000000</t>
  </si>
  <si>
    <t>01Г0000000</t>
  </si>
  <si>
    <t>0180000000</t>
  </si>
  <si>
    <t>0170000000</t>
  </si>
  <si>
    <t>0150000000</t>
  </si>
  <si>
    <t>0140000000</t>
  </si>
  <si>
    <t>0130000000</t>
  </si>
  <si>
    <t>0120000000</t>
  </si>
  <si>
    <t>0110000000</t>
  </si>
  <si>
    <t>0100000000</t>
  </si>
  <si>
    <t>Всего</t>
  </si>
  <si>
    <t>ВР</t>
  </si>
  <si>
    <t>ЦСР</t>
  </si>
  <si>
    <t>Подст(код)</t>
  </si>
  <si>
    <t>Ст(код)</t>
  </si>
  <si>
    <t>РАспределение БА по ЦСР</t>
  </si>
  <si>
    <t>факт                    2017 год</t>
  </si>
  <si>
    <t>тыс. рублей</t>
  </si>
  <si>
    <t>Наименование показателя</t>
  </si>
  <si>
    <t>в том числе:</t>
  </si>
  <si>
    <t xml:space="preserve">возврат остатков </t>
  </si>
  <si>
    <t>РАСХОДЫ:</t>
  </si>
  <si>
    <t>воинский учет</t>
  </si>
  <si>
    <t>общественные работы</t>
  </si>
  <si>
    <t>возмещение затрат молодым семьям на приобретение ремонтных телок</t>
  </si>
  <si>
    <t>проведение кадастровых работ</t>
  </si>
  <si>
    <t>передача полномочий в сфере молодежной политики</t>
  </si>
  <si>
    <t>массовый спорт</t>
  </si>
  <si>
    <t>Дефицит (-), профицит (+)</t>
  </si>
  <si>
    <t xml:space="preserve">ДОХОДЫ всего:                              </t>
  </si>
  <si>
    <t xml:space="preserve">налоговые и неналоговые доходы     </t>
  </si>
  <si>
    <t xml:space="preserve">налог на доходы физических лиц        </t>
  </si>
  <si>
    <t xml:space="preserve">акцизы                                                       </t>
  </si>
  <si>
    <t xml:space="preserve">единый сельскохозяйственный налог    </t>
  </si>
  <si>
    <t xml:space="preserve">налог на имущество физических лиц      </t>
  </si>
  <si>
    <t xml:space="preserve">земельный налог                                 </t>
  </si>
  <si>
    <t xml:space="preserve">государственная пошлина                         </t>
  </si>
  <si>
    <t xml:space="preserve">безвозмездные поступления              </t>
  </si>
  <si>
    <t xml:space="preserve">иные межбюджетные трансферты           </t>
  </si>
  <si>
    <t>исп. Мезенцева Л.Н. (22112)</t>
  </si>
  <si>
    <t>подготовка к отопительному периоду</t>
  </si>
  <si>
    <t>СПРАВКА</t>
  </si>
  <si>
    <t>повышение квалификации</t>
  </si>
  <si>
    <t>Недоимка</t>
  </si>
  <si>
    <t>2017 год</t>
  </si>
  <si>
    <t>Итого</t>
  </si>
  <si>
    <t xml:space="preserve">дотация на выравнивание бюджетной обеспеченности                                               </t>
  </si>
  <si>
    <t>дорожный фонд, в т.ч.</t>
  </si>
  <si>
    <t>организация тепло, газо, водоснабжения, в т.ч.</t>
  </si>
  <si>
    <t>обеспечение пожарной безопасности</t>
  </si>
  <si>
    <t>защита населения от чрезвычайных ситуаций</t>
  </si>
  <si>
    <t>исполнение судебных актов по искам о возмещении вреда</t>
  </si>
  <si>
    <t>резервный фонд</t>
  </si>
  <si>
    <t xml:space="preserve">аренда имущества     </t>
  </si>
  <si>
    <t>аренда земли</t>
  </si>
  <si>
    <t>2020 год</t>
  </si>
  <si>
    <r>
      <t xml:space="preserve">мероприятия по проведению общественного правопорядка </t>
    </r>
    <r>
      <rPr>
        <i/>
        <sz val="14"/>
        <color rgb="FF000000"/>
        <rFont val="Times New Roman"/>
        <family val="1"/>
        <charset val="204"/>
      </rPr>
      <t>(страхование)</t>
    </r>
  </si>
  <si>
    <r>
      <t xml:space="preserve">мероприятия в области жилищного хозяйства </t>
    </r>
    <r>
      <rPr>
        <i/>
        <sz val="14"/>
        <color rgb="FF000000"/>
        <rFont val="Times New Roman"/>
        <family val="1"/>
        <charset val="204"/>
      </rPr>
      <t>(взносы на ремонт многоквартирных домов)</t>
    </r>
  </si>
  <si>
    <r>
      <t xml:space="preserve">благоустройство  </t>
    </r>
    <r>
      <rPr>
        <i/>
        <sz val="14"/>
        <color rgb="FF000000"/>
        <rFont val="Times New Roman"/>
        <family val="1"/>
        <charset val="204"/>
      </rPr>
      <t xml:space="preserve">(уличное освещение, утилизация свалок, организация вывоза ТКО) </t>
    </r>
    <r>
      <rPr>
        <sz val="14"/>
        <color rgb="FF000000"/>
        <rFont val="Times New Roman"/>
        <family val="1"/>
        <charset val="204"/>
      </rPr>
      <t>в т.ч.:</t>
    </r>
  </si>
  <si>
    <r>
      <t xml:space="preserve">субвенции </t>
    </r>
    <r>
      <rPr>
        <i/>
        <sz val="14"/>
        <color rgb="FF000000"/>
        <rFont val="Times New Roman"/>
        <family val="1"/>
        <charset val="204"/>
      </rPr>
      <t xml:space="preserve">(военкомат)     </t>
    </r>
    <r>
      <rPr>
        <sz val="14"/>
        <color rgb="FF000000"/>
        <rFont val="Times New Roman"/>
        <family val="1"/>
        <charset val="204"/>
      </rPr>
      <t xml:space="preserve">                       </t>
    </r>
  </si>
  <si>
    <r>
      <t xml:space="preserve">содержание аппарата </t>
    </r>
    <r>
      <rPr>
        <i/>
        <sz val="14"/>
        <color rgb="FF000000"/>
        <rFont val="Times New Roman"/>
        <family val="1"/>
        <charset val="204"/>
      </rPr>
      <t>(в т.ч. передача полномочий по финансистам 60,0), (в 2022-90,0)</t>
    </r>
  </si>
  <si>
    <t>утверждение генеральных планов</t>
  </si>
  <si>
    <t>детская площадка</t>
  </si>
  <si>
    <t>2021 год</t>
  </si>
  <si>
    <r>
      <t xml:space="preserve">прочие дотации </t>
    </r>
    <r>
      <rPr>
        <i/>
        <sz val="14"/>
        <color rgb="FF000000"/>
        <rFont val="Times New Roman"/>
        <family val="1"/>
        <charset val="204"/>
      </rPr>
      <t>(премия Главы)</t>
    </r>
  </si>
  <si>
    <t>оплата по иску, приобретение трубной продукции</t>
  </si>
  <si>
    <t>2022 г. к 2021 г.</t>
  </si>
  <si>
    <t>2022 год</t>
  </si>
  <si>
    <r>
      <rPr>
        <sz val="14"/>
        <rFont val="Times New Roman"/>
        <family val="1"/>
        <charset val="204"/>
      </rPr>
      <t xml:space="preserve">факт    </t>
    </r>
    <r>
      <rPr>
        <b/>
        <sz val="14"/>
        <rFont val="Times New Roman"/>
        <family val="1"/>
        <charset val="204"/>
      </rPr>
      <t xml:space="preserve">                2022 год</t>
    </r>
  </si>
  <si>
    <t>по Алексеевскому с/п за 2022 год (на 01.01.2023)</t>
  </si>
  <si>
    <r>
      <rPr>
        <sz val="14"/>
        <rFont val="Times New Roman"/>
        <family val="1"/>
        <charset val="204"/>
      </rPr>
      <t xml:space="preserve">факт </t>
    </r>
    <r>
      <rPr>
        <b/>
        <sz val="14"/>
        <rFont val="Times New Roman"/>
        <family val="1"/>
        <charset val="204"/>
      </rPr>
      <t xml:space="preserve">                   2021 год</t>
    </r>
  </si>
  <si>
    <r>
      <rPr>
        <sz val="14"/>
        <rFont val="Times New Roman"/>
        <family val="1"/>
        <charset val="204"/>
      </rPr>
      <t>план</t>
    </r>
    <r>
      <rPr>
        <b/>
        <sz val="14"/>
        <rFont val="Times New Roman"/>
        <family val="1"/>
        <charset val="204"/>
      </rPr>
      <t xml:space="preserve">  2023 год</t>
    </r>
  </si>
  <si>
    <t>Иные штрафы, неустойки, пени</t>
  </si>
  <si>
    <r>
      <t xml:space="preserve">субсидии </t>
    </r>
    <r>
      <rPr>
        <i/>
        <sz val="14"/>
        <color rgb="FF000000"/>
        <rFont val="Times New Roman"/>
        <family val="1"/>
        <charset val="204"/>
      </rPr>
      <t>(2021 - детская площадка, 2022 - кап. рем. дорог)</t>
    </r>
  </si>
  <si>
    <r>
      <t xml:space="preserve">культура </t>
    </r>
    <r>
      <rPr>
        <i/>
        <sz val="14"/>
        <color rgb="FF000000"/>
        <rFont val="Times New Roman"/>
        <family val="1"/>
        <charset val="204"/>
      </rPr>
      <t xml:space="preserve">(в т.ч. межбюджетные трансферты 2021г.- 980,1, 2022 г. - </t>
    </r>
    <r>
      <rPr>
        <i/>
        <sz val="14"/>
        <rFont val="Times New Roman"/>
        <family val="1"/>
        <charset val="204"/>
      </rPr>
      <t>1 205,2, 2023 - 1 165,9</t>
    </r>
    <r>
      <rPr>
        <i/>
        <sz val="14"/>
        <color rgb="FF000000"/>
        <rFont val="Times New Roman"/>
        <family val="1"/>
        <charset val="204"/>
      </rPr>
      <t>)</t>
    </r>
  </si>
  <si>
    <t>ремонт а/м дороги в с Алексеевка</t>
  </si>
  <si>
    <r>
      <t xml:space="preserve">прочие расходы </t>
    </r>
    <r>
      <rPr>
        <i/>
        <sz val="14"/>
        <color rgb="FF000000"/>
        <rFont val="Times New Roman"/>
        <family val="1"/>
        <charset val="204"/>
      </rPr>
      <t>(содержание мун. собственности-тепло, услуги бухгалтера - 180,0)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</si>
</sst>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7" x14ac:knownFonts="1">
    <font>
      <sz val="11"/>
      <color theme="1"/>
      <name val="Times New Roman"/>
      <family val="2"/>
      <charset val="204"/>
    </font>
    <font>
      <sz val="10"/>
      <name val="Arial"/>
      <charset val="204"/>
    </font>
    <font>
      <sz val="12"/>
      <name val="Times New Roman"/>
      <charset val="204"/>
    </font>
    <font>
      <sz val="14"/>
      <name val="Times New Roman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5" fillId="0" borderId="0"/>
  </cellStyleXfs>
  <cellXfs count="99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left" vertical="top" wrapText="1"/>
      <protection hidden="1"/>
    </xf>
    <xf numFmtId="0" fontId="3" fillId="0" borderId="3" xfId="1" applyNumberFormat="1" applyFont="1" applyFill="1" applyBorder="1" applyAlignment="1" applyProtection="1">
      <alignment horizontal="left" vertical="top" wrapText="1"/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/>
    <xf numFmtId="0" fontId="6" fillId="0" borderId="0" xfId="1" applyFont="1"/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0" xfId="0" applyFont="1"/>
    <xf numFmtId="165" fontId="9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vertical="center" wrapText="1"/>
    </xf>
    <xf numFmtId="165" fontId="4" fillId="0" borderId="3" xfId="1" applyNumberFormat="1" applyFont="1" applyFill="1" applyBorder="1" applyAlignment="1" applyProtection="1">
      <alignment horizontal="center" vertical="center"/>
      <protection hidden="1"/>
    </xf>
    <xf numFmtId="165" fontId="3" fillId="0" borderId="3" xfId="1" applyNumberFormat="1" applyFont="1" applyFill="1" applyBorder="1" applyAlignment="1" applyProtection="1">
      <alignment horizontal="center" vertical="center"/>
      <protection hidden="1"/>
    </xf>
    <xf numFmtId="165" fontId="8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vertical="center" wrapText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165" fontId="5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>
      <alignment horizontal="center"/>
    </xf>
    <xf numFmtId="0" fontId="5" fillId="0" borderId="3" xfId="1" applyFont="1" applyBorder="1"/>
    <xf numFmtId="0" fontId="4" fillId="0" borderId="3" xfId="1" applyFont="1" applyBorder="1"/>
    <xf numFmtId="0" fontId="14" fillId="0" borderId="0" xfId="1" applyFont="1"/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65" fontId="3" fillId="0" borderId="3" xfId="1" applyNumberFormat="1" applyFont="1" applyBorder="1" applyAlignment="1" applyProtection="1">
      <alignment horizontal="center"/>
      <protection hidden="1"/>
    </xf>
    <xf numFmtId="165" fontId="13" fillId="0" borderId="3" xfId="1" applyNumberFormat="1" applyFont="1" applyBorder="1" applyAlignment="1" applyProtection="1">
      <alignment horizontal="center"/>
      <protection hidden="1"/>
    </xf>
    <xf numFmtId="165" fontId="5" fillId="0" borderId="3" xfId="1" applyNumberFormat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1" applyNumberFormat="1" applyFont="1" applyBorder="1" applyAlignment="1" applyProtection="1">
      <alignment horizontal="center" vertical="center"/>
      <protection hidden="1"/>
    </xf>
    <xf numFmtId="0" fontId="1" fillId="0" borderId="0" xfId="1" applyFill="1" applyBorder="1" applyProtection="1">
      <protection hidden="1"/>
    </xf>
    <xf numFmtId="0" fontId="1" fillId="0" borderId="0" xfId="1" applyFill="1"/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 applyProtection="1">
      <alignment horizontal="center" vertical="center"/>
      <protection hidden="1"/>
    </xf>
    <xf numFmtId="165" fontId="5" fillId="0" borderId="2" xfId="1" applyNumberFormat="1" applyFont="1" applyFill="1" applyBorder="1" applyAlignment="1" applyProtection="1">
      <alignment horizontal="center" vertical="center"/>
      <protection hidden="1"/>
    </xf>
    <xf numFmtId="165" fontId="3" fillId="0" borderId="2" xfId="1" applyNumberFormat="1" applyFont="1" applyBorder="1" applyAlignment="1" applyProtection="1">
      <alignment horizontal="center"/>
      <protection hidden="1"/>
    </xf>
    <xf numFmtId="165" fontId="13" fillId="0" borderId="2" xfId="1" applyNumberFormat="1" applyFont="1" applyBorder="1" applyAlignment="1" applyProtection="1">
      <alignment horizontal="center"/>
      <protection hidden="1"/>
    </xf>
    <xf numFmtId="165" fontId="5" fillId="0" borderId="2" xfId="1" applyNumberFormat="1" applyFont="1" applyBorder="1" applyAlignment="1">
      <alignment horizontal="center" vertical="center"/>
    </xf>
    <xf numFmtId="0" fontId="8" fillId="0" borderId="3" xfId="3" applyFont="1" applyBorder="1" applyAlignment="1">
      <alignment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vertical="center" wrapText="1"/>
      <protection hidden="1"/>
    </xf>
    <xf numFmtId="0" fontId="6" fillId="0" borderId="0" xfId="1" applyFont="1" applyFill="1" applyBorder="1" applyAlignment="1" applyProtection="1">
      <alignment horizontal="right"/>
      <protection hidden="1"/>
    </xf>
    <xf numFmtId="0" fontId="11" fillId="0" borderId="7" xfId="0" applyFont="1" applyBorder="1" applyAlignment="1">
      <alignment vertical="center" wrapText="1"/>
    </xf>
    <xf numFmtId="165" fontId="13" fillId="0" borderId="2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  <protection hidden="1"/>
    </xf>
    <xf numFmtId="165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13" fillId="0" borderId="1" xfId="1" applyNumberFormat="1" applyFont="1" applyBorder="1" applyAlignment="1" applyProtection="1">
      <alignment horizontal="center" vertical="center"/>
      <protection hidden="1"/>
    </xf>
    <xf numFmtId="165" fontId="5" fillId="0" borderId="1" xfId="1" applyNumberFormat="1" applyFont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left" vertical="center" wrapText="1" indent="2"/>
      <protection hidden="1"/>
    </xf>
    <xf numFmtId="0" fontId="1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83"/>
  <sheetViews>
    <sheetView showGridLines="0" tabSelected="1" topLeftCell="I17" zoomScale="90" zoomScaleNormal="90" workbookViewId="0">
      <selection activeCell="Q39" sqref="Q39"/>
    </sheetView>
  </sheetViews>
  <sheetFormatPr defaultRowHeight="12.75" x14ac:dyDescent="0.2"/>
  <cols>
    <col min="1" max="8" width="0" style="1" hidden="1" customWidth="1"/>
    <col min="9" max="9" width="62.5703125" style="1" customWidth="1"/>
    <col min="10" max="10" width="0" style="1" hidden="1" customWidth="1"/>
    <col min="11" max="11" width="17.28515625" style="1" hidden="1" customWidth="1"/>
    <col min="12" max="12" width="0" style="1" hidden="1" customWidth="1"/>
    <col min="13" max="14" width="17.140625" style="1" customWidth="1"/>
    <col min="15" max="15" width="14.140625" style="1" customWidth="1"/>
    <col min="16" max="16" width="14.42578125" style="1" customWidth="1"/>
    <col min="17" max="16384" width="9.140625" style="1"/>
  </cols>
  <sheetData>
    <row r="1" spans="1:16" ht="409.6" hidden="1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"/>
      <c r="N1" s="3"/>
      <c r="O1" s="3"/>
      <c r="P1" s="11"/>
    </row>
    <row r="2" spans="1:16" s="60" customFormat="1" ht="18" customHeight="1" x14ac:dyDescent="0.3">
      <c r="A2" s="11"/>
      <c r="B2" s="11"/>
      <c r="C2" s="11"/>
      <c r="D2" s="11"/>
      <c r="E2" s="11"/>
      <c r="F2" s="11"/>
      <c r="G2" s="11"/>
      <c r="H2" s="11"/>
      <c r="I2" s="87"/>
      <c r="J2" s="87"/>
      <c r="K2" s="87"/>
      <c r="L2" s="87"/>
      <c r="M2" s="87"/>
      <c r="N2" s="87"/>
      <c r="O2" s="87"/>
      <c r="P2" s="75"/>
    </row>
    <row r="3" spans="1:16" s="60" customFormat="1" ht="18" customHeight="1" x14ac:dyDescent="0.3">
      <c r="A3" s="11"/>
      <c r="B3" s="11"/>
      <c r="C3" s="11"/>
      <c r="D3" s="11"/>
      <c r="E3" s="11"/>
      <c r="F3" s="11"/>
      <c r="G3" s="11"/>
      <c r="H3" s="11"/>
      <c r="I3" s="90" t="s">
        <v>53</v>
      </c>
      <c r="J3" s="90"/>
      <c r="K3" s="90"/>
      <c r="L3" s="90"/>
      <c r="M3" s="90"/>
      <c r="N3" s="90"/>
      <c r="O3" s="90"/>
      <c r="P3" s="90"/>
    </row>
    <row r="4" spans="1:16" s="60" customFormat="1" ht="21.75" customHeight="1" x14ac:dyDescent="0.2">
      <c r="A4" s="74" t="s">
        <v>27</v>
      </c>
      <c r="B4" s="74"/>
      <c r="C4" s="74"/>
      <c r="D4" s="74"/>
      <c r="E4" s="74"/>
      <c r="F4" s="74"/>
      <c r="G4" s="74"/>
      <c r="H4" s="74"/>
      <c r="I4" s="90" t="s">
        <v>81</v>
      </c>
      <c r="J4" s="90"/>
      <c r="K4" s="90"/>
      <c r="L4" s="90"/>
      <c r="M4" s="90"/>
      <c r="N4" s="90"/>
      <c r="O4" s="90"/>
      <c r="P4" s="90"/>
    </row>
    <row r="5" spans="1:16" s="60" customFormat="1" ht="16.5" customHeight="1" x14ac:dyDescent="0.3">
      <c r="A5" s="11"/>
      <c r="B5" s="11"/>
      <c r="C5" s="11"/>
      <c r="D5" s="11"/>
      <c r="E5" s="11"/>
      <c r="F5" s="11"/>
      <c r="G5" s="11"/>
      <c r="H5" s="11"/>
      <c r="I5" s="12"/>
      <c r="J5" s="12"/>
      <c r="K5" s="13"/>
      <c r="L5" s="13"/>
      <c r="M5" s="59"/>
      <c r="N5" s="59"/>
      <c r="P5" s="76" t="s">
        <v>29</v>
      </c>
    </row>
    <row r="6" spans="1:16" s="60" customFormat="1" ht="27" customHeight="1" x14ac:dyDescent="0.3">
      <c r="A6" s="7"/>
      <c r="B6" s="72" t="s">
        <v>26</v>
      </c>
      <c r="C6" s="72" t="s">
        <v>25</v>
      </c>
      <c r="D6" s="72"/>
      <c r="E6" s="72" t="s">
        <v>24</v>
      </c>
      <c r="F6" s="8" t="s">
        <v>23</v>
      </c>
      <c r="G6" s="8"/>
      <c r="H6" s="8"/>
      <c r="I6" s="91" t="s">
        <v>30</v>
      </c>
      <c r="J6" s="86"/>
      <c r="K6" s="91" t="s">
        <v>28</v>
      </c>
      <c r="L6" s="86" t="s">
        <v>22</v>
      </c>
      <c r="M6" s="93" t="s">
        <v>82</v>
      </c>
      <c r="N6" s="93" t="s">
        <v>80</v>
      </c>
      <c r="O6" s="96" t="s">
        <v>83</v>
      </c>
      <c r="P6" s="97" t="s">
        <v>78</v>
      </c>
    </row>
    <row r="7" spans="1:16" s="60" customFormat="1" ht="31.5" customHeight="1" x14ac:dyDescent="0.3">
      <c r="A7" s="4"/>
      <c r="B7" s="72"/>
      <c r="C7" s="71"/>
      <c r="D7" s="71"/>
      <c r="E7" s="71"/>
      <c r="F7" s="73"/>
      <c r="G7" s="73"/>
      <c r="H7" s="73"/>
      <c r="I7" s="92"/>
      <c r="J7" s="57"/>
      <c r="K7" s="92"/>
      <c r="L7" s="86"/>
      <c r="M7" s="94"/>
      <c r="N7" s="94"/>
      <c r="O7" s="96"/>
      <c r="P7" s="98"/>
    </row>
    <row r="8" spans="1:16" ht="18.75" x14ac:dyDescent="0.3">
      <c r="A8" s="4"/>
      <c r="B8" s="95" t="s">
        <v>21</v>
      </c>
      <c r="C8" s="88"/>
      <c r="D8" s="88"/>
      <c r="E8" s="88"/>
      <c r="F8" s="88"/>
      <c r="G8" s="88"/>
      <c r="H8" s="88"/>
      <c r="I8" s="23" t="s">
        <v>41</v>
      </c>
      <c r="J8" s="22"/>
      <c r="K8" s="28">
        <f>K9+K20</f>
        <v>6696.4</v>
      </c>
      <c r="L8" s="28">
        <f>L9+L20</f>
        <v>0</v>
      </c>
      <c r="M8" s="28">
        <f>M9+M20</f>
        <v>12081.900000000001</v>
      </c>
      <c r="N8" s="28">
        <f>N9+N20</f>
        <v>9403.1</v>
      </c>
      <c r="O8" s="28">
        <f>O9+O20</f>
        <v>7653.7</v>
      </c>
      <c r="P8" s="28">
        <f>N8-M8</f>
        <v>-2678.8000000000011</v>
      </c>
    </row>
    <row r="9" spans="1:16" ht="21.75" customHeight="1" x14ac:dyDescent="0.3">
      <c r="A9" s="7"/>
      <c r="B9" s="9"/>
      <c r="C9" s="88" t="s">
        <v>20</v>
      </c>
      <c r="D9" s="88"/>
      <c r="E9" s="88"/>
      <c r="F9" s="88"/>
      <c r="G9" s="88"/>
      <c r="H9" s="88"/>
      <c r="I9" s="23" t="s">
        <v>42</v>
      </c>
      <c r="J9" s="22"/>
      <c r="K9" s="28">
        <f>K11+K12+K13+K14+K15+K16+K18+K19</f>
        <v>1792.0000000000002</v>
      </c>
      <c r="L9" s="28">
        <f t="shared" ref="L9" si="0">L11+L12+L13+L14+L15+L16+L18+L19</f>
        <v>0</v>
      </c>
      <c r="M9" s="28">
        <f>M11+M12+M13+M14+M15+M16+M17+M18+M19</f>
        <v>2380.7000000000003</v>
      </c>
      <c r="N9" s="28">
        <f>N11+N12+N13+N14+N15+N16+N17+N18+N19</f>
        <v>2787.099999999999</v>
      </c>
      <c r="O9" s="28">
        <f>O11+O12+O13+O14+O15+O16+O17+O18+O19</f>
        <v>2520.0999999999995</v>
      </c>
      <c r="P9" s="28">
        <f>N9-M9</f>
        <v>406.39999999999873</v>
      </c>
    </row>
    <row r="10" spans="1:16" ht="18.75" x14ac:dyDescent="0.3">
      <c r="A10" s="7"/>
      <c r="B10" s="10"/>
      <c r="C10" s="88" t="s">
        <v>19</v>
      </c>
      <c r="D10" s="88"/>
      <c r="E10" s="88"/>
      <c r="F10" s="88"/>
      <c r="G10" s="89"/>
      <c r="H10" s="89"/>
      <c r="I10" s="24" t="s">
        <v>31</v>
      </c>
      <c r="J10" s="22"/>
      <c r="K10" s="32"/>
      <c r="L10" s="29"/>
      <c r="M10" s="31"/>
      <c r="N10" s="31"/>
      <c r="O10" s="31"/>
      <c r="P10" s="58"/>
    </row>
    <row r="11" spans="1:16" ht="22.5" customHeight="1" x14ac:dyDescent="0.3">
      <c r="A11" s="7"/>
      <c r="B11" s="10"/>
      <c r="C11" s="88" t="s">
        <v>18</v>
      </c>
      <c r="D11" s="88"/>
      <c r="E11" s="88"/>
      <c r="F11" s="88"/>
      <c r="G11" s="89"/>
      <c r="H11" s="89"/>
      <c r="I11" s="25" t="s">
        <v>43</v>
      </c>
      <c r="J11" s="22"/>
      <c r="K11" s="32">
        <v>386.9</v>
      </c>
      <c r="L11" s="29"/>
      <c r="M11" s="31">
        <v>586.70000000000005</v>
      </c>
      <c r="N11" s="31">
        <v>698.8</v>
      </c>
      <c r="O11" s="31">
        <v>633.29999999999995</v>
      </c>
      <c r="P11" s="58">
        <f>N11-M11</f>
        <v>112.09999999999991</v>
      </c>
    </row>
    <row r="12" spans="1:16" ht="18.75" x14ac:dyDescent="0.3">
      <c r="A12" s="7"/>
      <c r="B12" s="10"/>
      <c r="C12" s="88" t="s">
        <v>17</v>
      </c>
      <c r="D12" s="88"/>
      <c r="E12" s="88"/>
      <c r="F12" s="88"/>
      <c r="G12" s="89"/>
      <c r="H12" s="89"/>
      <c r="I12" s="25" t="s">
        <v>44</v>
      </c>
      <c r="J12" s="22"/>
      <c r="K12" s="32">
        <v>890.5</v>
      </c>
      <c r="L12" s="29"/>
      <c r="M12" s="31">
        <v>1201.2</v>
      </c>
      <c r="N12" s="31">
        <v>1400.1</v>
      </c>
      <c r="O12" s="31">
        <v>1263.5999999999999</v>
      </c>
      <c r="P12" s="58">
        <f t="shared" ref="P12:P19" si="1">N12-M12</f>
        <v>198.89999999999986</v>
      </c>
    </row>
    <row r="13" spans="1:16" ht="20.25" customHeight="1" x14ac:dyDescent="0.3">
      <c r="A13" s="7"/>
      <c r="B13" s="10"/>
      <c r="C13" s="88" t="s">
        <v>16</v>
      </c>
      <c r="D13" s="88"/>
      <c r="E13" s="88"/>
      <c r="F13" s="88"/>
      <c r="G13" s="89"/>
      <c r="H13" s="89"/>
      <c r="I13" s="25" t="s">
        <v>45</v>
      </c>
      <c r="J13" s="22"/>
      <c r="K13" s="32">
        <v>5.6</v>
      </c>
      <c r="L13" s="29"/>
      <c r="M13" s="31">
        <v>0</v>
      </c>
      <c r="N13" s="31">
        <v>0.6</v>
      </c>
      <c r="O13" s="31">
        <v>1</v>
      </c>
      <c r="P13" s="58">
        <f t="shared" si="1"/>
        <v>0.6</v>
      </c>
    </row>
    <row r="14" spans="1:16" ht="21" customHeight="1" x14ac:dyDescent="0.3">
      <c r="A14" s="7"/>
      <c r="B14" s="10"/>
      <c r="C14" s="88" t="s">
        <v>15</v>
      </c>
      <c r="D14" s="88"/>
      <c r="E14" s="88"/>
      <c r="F14" s="88"/>
      <c r="G14" s="89"/>
      <c r="H14" s="89"/>
      <c r="I14" s="25" t="s">
        <v>46</v>
      </c>
      <c r="J14" s="22"/>
      <c r="K14" s="32">
        <v>20.9</v>
      </c>
      <c r="L14" s="29"/>
      <c r="M14" s="31">
        <v>36.9</v>
      </c>
      <c r="N14" s="31">
        <v>54.1</v>
      </c>
      <c r="O14" s="31">
        <v>41</v>
      </c>
      <c r="P14" s="58">
        <f t="shared" si="1"/>
        <v>17.200000000000003</v>
      </c>
    </row>
    <row r="15" spans="1:16" ht="18.75" x14ac:dyDescent="0.3">
      <c r="A15" s="7"/>
      <c r="B15" s="10"/>
      <c r="C15" s="88" t="s">
        <v>14</v>
      </c>
      <c r="D15" s="88"/>
      <c r="E15" s="88"/>
      <c r="F15" s="88"/>
      <c r="G15" s="89"/>
      <c r="H15" s="89"/>
      <c r="I15" s="25" t="s">
        <v>47</v>
      </c>
      <c r="J15" s="22"/>
      <c r="K15" s="32">
        <v>387.8</v>
      </c>
      <c r="L15" s="29"/>
      <c r="M15" s="31">
        <v>493</v>
      </c>
      <c r="N15" s="31">
        <v>549.70000000000005</v>
      </c>
      <c r="O15" s="31">
        <v>493</v>
      </c>
      <c r="P15" s="58">
        <f t="shared" si="1"/>
        <v>56.700000000000045</v>
      </c>
    </row>
    <row r="16" spans="1:16" ht="18.75" x14ac:dyDescent="0.3">
      <c r="A16" s="7"/>
      <c r="B16" s="15"/>
      <c r="C16" s="14"/>
      <c r="D16" s="14"/>
      <c r="E16" s="14"/>
      <c r="F16" s="14"/>
      <c r="G16" s="16"/>
      <c r="H16" s="16"/>
      <c r="I16" s="25" t="s">
        <v>48</v>
      </c>
      <c r="J16" s="22"/>
      <c r="K16" s="32">
        <v>12.7</v>
      </c>
      <c r="L16" s="29"/>
      <c r="M16" s="31">
        <v>6.4</v>
      </c>
      <c r="N16" s="31">
        <v>5.5</v>
      </c>
      <c r="O16" s="31">
        <v>6</v>
      </c>
      <c r="P16" s="58">
        <f t="shared" si="1"/>
        <v>-0.90000000000000036</v>
      </c>
    </row>
    <row r="17" spans="1:16" ht="18.75" x14ac:dyDescent="0.3">
      <c r="A17" s="7"/>
      <c r="B17" s="62"/>
      <c r="C17" s="61"/>
      <c r="D17" s="61"/>
      <c r="E17" s="61"/>
      <c r="F17" s="61"/>
      <c r="G17" s="63"/>
      <c r="H17" s="63"/>
      <c r="I17" s="25" t="s">
        <v>66</v>
      </c>
      <c r="J17" s="22"/>
      <c r="K17" s="32"/>
      <c r="L17" s="29"/>
      <c r="M17" s="31">
        <v>0.6</v>
      </c>
      <c r="N17" s="31">
        <v>2.2000000000000002</v>
      </c>
      <c r="O17" s="31">
        <v>1.6</v>
      </c>
      <c r="P17" s="58">
        <f t="shared" si="1"/>
        <v>1.6</v>
      </c>
    </row>
    <row r="18" spans="1:16" ht="21.75" customHeight="1" x14ac:dyDescent="0.3">
      <c r="A18" s="7"/>
      <c r="B18" s="10"/>
      <c r="C18" s="88" t="s">
        <v>13</v>
      </c>
      <c r="D18" s="88"/>
      <c r="E18" s="88"/>
      <c r="F18" s="88"/>
      <c r="G18" s="89"/>
      <c r="H18" s="89"/>
      <c r="I18" s="25" t="s">
        <v>65</v>
      </c>
      <c r="J18" s="22"/>
      <c r="K18" s="32">
        <v>23.7</v>
      </c>
      <c r="L18" s="29"/>
      <c r="M18" s="31">
        <v>55.9</v>
      </c>
      <c r="N18" s="31">
        <v>74.7</v>
      </c>
      <c r="O18" s="31">
        <v>80.599999999999994</v>
      </c>
      <c r="P18" s="58">
        <f t="shared" si="1"/>
        <v>18.800000000000004</v>
      </c>
    </row>
    <row r="19" spans="1:16" ht="21" customHeight="1" x14ac:dyDescent="0.3">
      <c r="A19" s="4"/>
      <c r="B19" s="20"/>
      <c r="C19" s="19"/>
      <c r="D19" s="19"/>
      <c r="E19" s="19"/>
      <c r="F19" s="19"/>
      <c r="G19" s="21"/>
      <c r="H19" s="21"/>
      <c r="I19" s="25" t="s">
        <v>84</v>
      </c>
      <c r="J19" s="22"/>
      <c r="K19" s="32">
        <v>63.9</v>
      </c>
      <c r="L19" s="29"/>
      <c r="M19" s="31">
        <v>0</v>
      </c>
      <c r="N19" s="31">
        <v>1.4</v>
      </c>
      <c r="O19" s="31">
        <v>0</v>
      </c>
      <c r="P19" s="58">
        <f t="shared" si="1"/>
        <v>1.4</v>
      </c>
    </row>
    <row r="20" spans="1:16" ht="18.75" x14ac:dyDescent="0.3">
      <c r="A20" s="4"/>
      <c r="B20" s="95" t="s">
        <v>12</v>
      </c>
      <c r="C20" s="88"/>
      <c r="D20" s="88"/>
      <c r="E20" s="88"/>
      <c r="F20" s="88"/>
      <c r="G20" s="89"/>
      <c r="H20" s="89"/>
      <c r="I20" s="23" t="s">
        <v>49</v>
      </c>
      <c r="J20" s="22"/>
      <c r="K20" s="28">
        <f>K22+K25+K26+K27+K24</f>
        <v>4904.3999999999996</v>
      </c>
      <c r="L20" s="28">
        <f>L22+L25+L26+L27</f>
        <v>0</v>
      </c>
      <c r="M20" s="28">
        <f>M22+M23+M24+M25+M26+M27</f>
        <v>9701.2000000000007</v>
      </c>
      <c r="N20" s="28">
        <f t="shared" ref="N20:O20" si="2">N22+N23+N24+N25+N26+N27</f>
        <v>6616.0000000000009</v>
      </c>
      <c r="O20" s="28">
        <f t="shared" si="2"/>
        <v>5133.6000000000004</v>
      </c>
      <c r="P20" s="28">
        <f t="shared" ref="P20" si="3">P22+P23+P24+P25+P26+P27</f>
        <v>-3085.2</v>
      </c>
    </row>
    <row r="21" spans="1:16" ht="18.75" x14ac:dyDescent="0.3">
      <c r="A21" s="7"/>
      <c r="B21" s="9"/>
      <c r="C21" s="88" t="s">
        <v>11</v>
      </c>
      <c r="D21" s="88"/>
      <c r="E21" s="88"/>
      <c r="F21" s="88"/>
      <c r="G21" s="88"/>
      <c r="H21" s="88"/>
      <c r="I21" s="24" t="s">
        <v>31</v>
      </c>
      <c r="J21" s="22"/>
      <c r="K21" s="33"/>
      <c r="L21" s="29"/>
      <c r="M21" s="31"/>
      <c r="N21" s="31"/>
      <c r="O21" s="31"/>
      <c r="P21" s="58"/>
    </row>
    <row r="22" spans="1:16" ht="21.75" customHeight="1" x14ac:dyDescent="0.3">
      <c r="A22" s="7"/>
      <c r="B22" s="10"/>
      <c r="C22" s="88" t="s">
        <v>10</v>
      </c>
      <c r="D22" s="88"/>
      <c r="E22" s="88"/>
      <c r="F22" s="88"/>
      <c r="G22" s="89"/>
      <c r="H22" s="89"/>
      <c r="I22" s="25" t="s">
        <v>58</v>
      </c>
      <c r="J22" s="22"/>
      <c r="K22" s="32">
        <v>3103.6</v>
      </c>
      <c r="L22" s="29"/>
      <c r="M22" s="31">
        <v>4401.7</v>
      </c>
      <c r="N22" s="31">
        <v>4729.3</v>
      </c>
      <c r="O22" s="31">
        <v>4424.1000000000004</v>
      </c>
      <c r="P22" s="58">
        <f>N22-M22</f>
        <v>327.60000000000036</v>
      </c>
    </row>
    <row r="23" spans="1:16" s="18" customFormat="1" ht="18.75" x14ac:dyDescent="0.3">
      <c r="A23" s="40"/>
      <c r="B23" s="41"/>
      <c r="C23" s="42"/>
      <c r="D23" s="42"/>
      <c r="E23" s="42"/>
      <c r="F23" s="42"/>
      <c r="G23" s="43"/>
      <c r="H23" s="43"/>
      <c r="I23" s="25" t="s">
        <v>76</v>
      </c>
      <c r="J23" s="22"/>
      <c r="K23" s="32"/>
      <c r="L23" s="29"/>
      <c r="M23" s="39">
        <v>26</v>
      </c>
      <c r="N23" s="39">
        <v>27</v>
      </c>
      <c r="O23" s="39">
        <v>0</v>
      </c>
      <c r="P23" s="58">
        <f t="shared" ref="P23:P27" si="4">N23-M23</f>
        <v>1</v>
      </c>
    </row>
    <row r="24" spans="1:16" ht="39.75" customHeight="1" x14ac:dyDescent="0.3">
      <c r="A24" s="7"/>
      <c r="B24" s="20"/>
      <c r="C24" s="19"/>
      <c r="D24" s="19"/>
      <c r="E24" s="19"/>
      <c r="F24" s="19"/>
      <c r="G24" s="21"/>
      <c r="H24" s="21"/>
      <c r="I24" s="70" t="s">
        <v>85</v>
      </c>
      <c r="J24" s="22"/>
      <c r="K24" s="32">
        <v>995.2</v>
      </c>
      <c r="L24" s="29"/>
      <c r="M24" s="31">
        <v>2319.9</v>
      </c>
      <c r="N24" s="31">
        <v>897.6</v>
      </c>
      <c r="O24" s="31">
        <v>0</v>
      </c>
      <c r="P24" s="58">
        <f t="shared" si="4"/>
        <v>-1422.3000000000002</v>
      </c>
    </row>
    <row r="25" spans="1:16" ht="18.75" x14ac:dyDescent="0.3">
      <c r="A25" s="7"/>
      <c r="B25" s="10"/>
      <c r="C25" s="88" t="s">
        <v>9</v>
      </c>
      <c r="D25" s="88"/>
      <c r="E25" s="88"/>
      <c r="F25" s="88"/>
      <c r="G25" s="89"/>
      <c r="H25" s="89"/>
      <c r="I25" s="25" t="s">
        <v>71</v>
      </c>
      <c r="J25" s="22"/>
      <c r="K25" s="32">
        <v>120.1</v>
      </c>
      <c r="L25" s="29"/>
      <c r="M25" s="31">
        <v>177.6</v>
      </c>
      <c r="N25" s="31">
        <v>183.8</v>
      </c>
      <c r="O25" s="31">
        <v>196.3</v>
      </c>
      <c r="P25" s="58">
        <f t="shared" si="4"/>
        <v>6.2000000000000171</v>
      </c>
    </row>
    <row r="26" spans="1:16" ht="21.75" customHeight="1" x14ac:dyDescent="0.3">
      <c r="A26" s="7"/>
      <c r="B26" s="10"/>
      <c r="C26" s="88" t="s">
        <v>8</v>
      </c>
      <c r="D26" s="88"/>
      <c r="E26" s="88"/>
      <c r="F26" s="88"/>
      <c r="G26" s="89"/>
      <c r="H26" s="89"/>
      <c r="I26" s="25" t="s">
        <v>50</v>
      </c>
      <c r="J26" s="22"/>
      <c r="K26" s="32">
        <v>687.1</v>
      </c>
      <c r="L26" s="29"/>
      <c r="M26" s="31">
        <v>2777.4</v>
      </c>
      <c r="N26" s="31">
        <v>779.7</v>
      </c>
      <c r="O26" s="31">
        <v>513.20000000000005</v>
      </c>
      <c r="P26" s="58">
        <f t="shared" si="4"/>
        <v>-1997.7</v>
      </c>
    </row>
    <row r="27" spans="1:16" ht="18.75" x14ac:dyDescent="0.3">
      <c r="A27" s="4"/>
      <c r="B27" s="95" t="s">
        <v>7</v>
      </c>
      <c r="C27" s="88"/>
      <c r="D27" s="88"/>
      <c r="E27" s="88"/>
      <c r="F27" s="88"/>
      <c r="G27" s="89"/>
      <c r="H27" s="89"/>
      <c r="I27" s="25" t="s">
        <v>32</v>
      </c>
      <c r="J27" s="22"/>
      <c r="K27" s="32">
        <v>-1.6</v>
      </c>
      <c r="L27" s="29"/>
      <c r="M27" s="39">
        <v>-1.4</v>
      </c>
      <c r="N27" s="39">
        <v>-1.4</v>
      </c>
      <c r="O27" s="39">
        <v>0</v>
      </c>
      <c r="P27" s="58">
        <f t="shared" si="4"/>
        <v>0</v>
      </c>
    </row>
    <row r="28" spans="1:16" ht="18.75" x14ac:dyDescent="0.3">
      <c r="A28" s="7"/>
      <c r="B28" s="9"/>
      <c r="C28" s="88" t="s">
        <v>6</v>
      </c>
      <c r="D28" s="88"/>
      <c r="E28" s="88"/>
      <c r="F28" s="88"/>
      <c r="G28" s="88"/>
      <c r="H28" s="88"/>
      <c r="I28" s="23" t="s">
        <v>33</v>
      </c>
      <c r="J28" s="22"/>
      <c r="K28" s="28" t="e">
        <f>K30+K32+K34+K35+K38+K39+K40+K42+K45+K48+#REF!+K51+K52+K53</f>
        <v>#REF!</v>
      </c>
      <c r="L28" s="28" t="e">
        <f>L30+L32+#REF!+L34+L35+L38+L39+L40+L42+#REF!+L45+L48+#REF!+L51+L52+L53</f>
        <v>#REF!</v>
      </c>
      <c r="M28" s="28">
        <f>M30+M31+M32+M34+M35+M36+M37+M38+M39+M40+M42+M43+M44+M45+M48+M50+M51+M52+M53</f>
        <v>11759.099999999999</v>
      </c>
      <c r="N28" s="28">
        <f>N30+N31+N32+N34+N35+N36+N37+N38+N39+N40+N42+N43+N44+N45+N48+N50+N51+N52+N53</f>
        <v>9515.1999999999989</v>
      </c>
      <c r="O28" s="28">
        <f>O30+O31+O32+O34+O35+O36+O37+O38+O39+O40+O42+O43+O44+O45+O48+O50+O51+O52+O53</f>
        <v>7653.7</v>
      </c>
      <c r="P28" s="85"/>
    </row>
    <row r="29" spans="1:16" ht="18.75" x14ac:dyDescent="0.3">
      <c r="A29" s="7"/>
      <c r="B29" s="10"/>
      <c r="C29" s="88" t="s">
        <v>5</v>
      </c>
      <c r="D29" s="88"/>
      <c r="E29" s="88"/>
      <c r="F29" s="88"/>
      <c r="G29" s="89"/>
      <c r="H29" s="89"/>
      <c r="I29" s="24" t="s">
        <v>31</v>
      </c>
      <c r="J29" s="22"/>
      <c r="K29" s="32"/>
      <c r="L29" s="29"/>
      <c r="M29" s="31"/>
      <c r="N29" s="31"/>
      <c r="O29" s="65"/>
      <c r="P29" s="80"/>
    </row>
    <row r="30" spans="1:16" ht="41.25" customHeight="1" x14ac:dyDescent="0.3">
      <c r="A30" s="7"/>
      <c r="B30" s="10"/>
      <c r="C30" s="88" t="s">
        <v>4</v>
      </c>
      <c r="D30" s="88"/>
      <c r="E30" s="88"/>
      <c r="F30" s="88"/>
      <c r="G30" s="89"/>
      <c r="H30" s="89"/>
      <c r="I30" s="25" t="s">
        <v>72</v>
      </c>
      <c r="J30" s="22"/>
      <c r="K30" s="32">
        <v>2656.3</v>
      </c>
      <c r="L30" s="29"/>
      <c r="M30" s="31">
        <v>2492</v>
      </c>
      <c r="N30" s="31">
        <v>3197.3</v>
      </c>
      <c r="O30" s="65">
        <v>3247.6</v>
      </c>
      <c r="P30" s="80"/>
    </row>
    <row r="31" spans="1:16" ht="21" customHeight="1" x14ac:dyDescent="0.3">
      <c r="A31" s="7"/>
      <c r="B31" s="62"/>
      <c r="C31" s="61"/>
      <c r="D31" s="61"/>
      <c r="E31" s="61"/>
      <c r="F31" s="61"/>
      <c r="G31" s="63"/>
      <c r="H31" s="63"/>
      <c r="I31" s="25" t="s">
        <v>64</v>
      </c>
      <c r="J31" s="22"/>
      <c r="K31" s="32"/>
      <c r="L31" s="29"/>
      <c r="M31" s="31">
        <v>0</v>
      </c>
      <c r="N31" s="31">
        <v>0</v>
      </c>
      <c r="O31" s="65">
        <v>5</v>
      </c>
      <c r="P31" s="80"/>
    </row>
    <row r="32" spans="1:16" ht="43.5" customHeight="1" x14ac:dyDescent="0.3">
      <c r="A32" s="7"/>
      <c r="B32" s="10"/>
      <c r="C32" s="88" t="s">
        <v>3</v>
      </c>
      <c r="D32" s="88"/>
      <c r="E32" s="88"/>
      <c r="F32" s="88"/>
      <c r="G32" s="89"/>
      <c r="H32" s="89"/>
      <c r="I32" s="25" t="s">
        <v>88</v>
      </c>
      <c r="J32" s="22"/>
      <c r="K32" s="32">
        <v>412.7</v>
      </c>
      <c r="L32" s="29"/>
      <c r="M32" s="31">
        <v>912.6</v>
      </c>
      <c r="N32" s="31">
        <v>691.8</v>
      </c>
      <c r="O32" s="65">
        <v>686.1</v>
      </c>
      <c r="P32" s="80"/>
    </row>
    <row r="33" spans="1:16" ht="42.75" hidden="1" customHeight="1" x14ac:dyDescent="0.3">
      <c r="A33" s="4"/>
      <c r="B33" s="56"/>
      <c r="C33" s="54"/>
      <c r="D33" s="54"/>
      <c r="E33" s="54"/>
      <c r="F33" s="54"/>
      <c r="G33" s="55"/>
      <c r="H33" s="55"/>
      <c r="I33" s="25" t="s">
        <v>63</v>
      </c>
      <c r="J33" s="22"/>
      <c r="K33" s="30"/>
      <c r="L33" s="29"/>
      <c r="M33" s="39"/>
      <c r="N33" s="39"/>
      <c r="O33" s="66"/>
      <c r="P33" s="80"/>
    </row>
    <row r="34" spans="1:16" ht="18.75" x14ac:dyDescent="0.3">
      <c r="A34" s="7"/>
      <c r="B34" s="9"/>
      <c r="C34" s="88" t="s">
        <v>2</v>
      </c>
      <c r="D34" s="88"/>
      <c r="E34" s="88"/>
      <c r="F34" s="88"/>
      <c r="G34" s="88"/>
      <c r="H34" s="88"/>
      <c r="I34" s="25" t="s">
        <v>34</v>
      </c>
      <c r="J34" s="22"/>
      <c r="K34" s="32">
        <v>120.1</v>
      </c>
      <c r="L34" s="29"/>
      <c r="M34" s="31">
        <v>177.6</v>
      </c>
      <c r="N34" s="31">
        <v>183.8</v>
      </c>
      <c r="O34" s="65">
        <v>196.3</v>
      </c>
      <c r="P34" s="80"/>
    </row>
    <row r="35" spans="1:16" ht="21.75" customHeight="1" x14ac:dyDescent="0.3">
      <c r="A35" s="7"/>
      <c r="B35" s="10"/>
      <c r="C35" s="88" t="s">
        <v>1</v>
      </c>
      <c r="D35" s="88"/>
      <c r="E35" s="88"/>
      <c r="F35" s="88"/>
      <c r="G35" s="89"/>
      <c r="H35" s="89"/>
      <c r="I35" s="25" t="s">
        <v>62</v>
      </c>
      <c r="J35" s="22"/>
      <c r="K35" s="32">
        <v>21.2</v>
      </c>
      <c r="L35" s="29"/>
      <c r="M35" s="31">
        <v>0</v>
      </c>
      <c r="N35" s="31">
        <v>113.2</v>
      </c>
      <c r="O35" s="65">
        <v>57.1</v>
      </c>
      <c r="P35" s="80"/>
    </row>
    <row r="36" spans="1:16" ht="20.25" customHeight="1" x14ac:dyDescent="0.3">
      <c r="A36" s="7"/>
      <c r="B36" s="62"/>
      <c r="C36" s="61"/>
      <c r="D36" s="61"/>
      <c r="E36" s="61"/>
      <c r="F36" s="61"/>
      <c r="G36" s="63"/>
      <c r="H36" s="63"/>
      <c r="I36" s="25" t="s">
        <v>61</v>
      </c>
      <c r="J36" s="22"/>
      <c r="K36" s="32"/>
      <c r="L36" s="29"/>
      <c r="M36" s="31">
        <v>0.8</v>
      </c>
      <c r="N36" s="31">
        <v>0</v>
      </c>
      <c r="O36" s="65">
        <v>0</v>
      </c>
      <c r="P36" s="80"/>
    </row>
    <row r="37" spans="1:16" s="18" customFormat="1" ht="39" customHeight="1" x14ac:dyDescent="0.3">
      <c r="A37" s="40"/>
      <c r="B37" s="41"/>
      <c r="C37" s="42"/>
      <c r="D37" s="42"/>
      <c r="E37" s="42"/>
      <c r="F37" s="42"/>
      <c r="G37" s="43"/>
      <c r="H37" s="43"/>
      <c r="I37" s="25" t="s">
        <v>68</v>
      </c>
      <c r="J37" s="22"/>
      <c r="K37" s="32"/>
      <c r="L37" s="29"/>
      <c r="M37" s="39">
        <v>0.7</v>
      </c>
      <c r="N37" s="39">
        <v>0.7</v>
      </c>
      <c r="O37" s="66">
        <v>0.8</v>
      </c>
      <c r="P37" s="80"/>
    </row>
    <row r="38" spans="1:16" ht="18.75" x14ac:dyDescent="0.3">
      <c r="A38" s="7"/>
      <c r="B38" s="10"/>
      <c r="C38" s="88" t="s">
        <v>0</v>
      </c>
      <c r="D38" s="88"/>
      <c r="E38" s="88"/>
      <c r="F38" s="88"/>
      <c r="G38" s="89"/>
      <c r="H38" s="89"/>
      <c r="I38" s="25" t="s">
        <v>35</v>
      </c>
      <c r="J38" s="22"/>
      <c r="K38" s="32">
        <v>89.2</v>
      </c>
      <c r="L38" s="29"/>
      <c r="M38" s="31">
        <v>88.8</v>
      </c>
      <c r="N38" s="31">
        <v>152.9</v>
      </c>
      <c r="O38" s="65">
        <v>10.199999999999999</v>
      </c>
      <c r="P38" s="80"/>
    </row>
    <row r="39" spans="1:16" ht="42.75" customHeight="1" x14ac:dyDescent="0.3">
      <c r="A39" s="7"/>
      <c r="B39" s="6"/>
      <c r="C39" s="6"/>
      <c r="D39" s="6"/>
      <c r="E39" s="6"/>
      <c r="F39" s="5"/>
      <c r="G39" s="5"/>
      <c r="H39" s="5"/>
      <c r="I39" s="25" t="s">
        <v>36</v>
      </c>
      <c r="J39" s="22"/>
      <c r="K39" s="32">
        <v>22.5</v>
      </c>
      <c r="L39" s="29"/>
      <c r="M39" s="39">
        <v>80</v>
      </c>
      <c r="N39" s="39">
        <v>80</v>
      </c>
      <c r="O39" s="66">
        <v>60</v>
      </c>
      <c r="P39" s="81"/>
    </row>
    <row r="40" spans="1:16" ht="24" customHeight="1" x14ac:dyDescent="0.3">
      <c r="A40" s="37"/>
      <c r="B40" s="38"/>
      <c r="C40" s="38"/>
      <c r="D40" s="38"/>
      <c r="E40" s="38"/>
      <c r="F40" s="38"/>
      <c r="G40" s="38"/>
      <c r="H40" s="38"/>
      <c r="I40" s="25" t="s">
        <v>59</v>
      </c>
      <c r="J40" s="22"/>
      <c r="K40" s="32">
        <v>1967.7</v>
      </c>
      <c r="L40" s="29"/>
      <c r="M40" s="50">
        <v>1848.6</v>
      </c>
      <c r="N40" s="50">
        <v>2503.1</v>
      </c>
      <c r="O40" s="67">
        <v>1263.5999999999999</v>
      </c>
      <c r="P40" s="80"/>
    </row>
    <row r="41" spans="1:16" ht="18.75" x14ac:dyDescent="0.3">
      <c r="A41" s="2"/>
      <c r="B41" s="2"/>
      <c r="C41" s="2"/>
      <c r="D41" s="2"/>
      <c r="E41" s="2"/>
      <c r="F41" s="2"/>
      <c r="G41" s="2"/>
      <c r="H41" s="2"/>
      <c r="I41" s="26" t="s">
        <v>87</v>
      </c>
      <c r="J41" s="22"/>
      <c r="K41" s="34"/>
      <c r="L41" s="36"/>
      <c r="M41" s="51">
        <v>919.2</v>
      </c>
      <c r="N41" s="51">
        <v>944.9</v>
      </c>
      <c r="O41" s="68">
        <v>0</v>
      </c>
      <c r="P41" s="82"/>
    </row>
    <row r="42" spans="1:16" ht="18.75" x14ac:dyDescent="0.25">
      <c r="A42" s="2"/>
      <c r="B42" s="2"/>
      <c r="C42" s="2"/>
      <c r="D42" s="2"/>
      <c r="E42" s="2"/>
      <c r="F42" s="2"/>
      <c r="G42" s="2"/>
      <c r="H42" s="2"/>
      <c r="I42" s="25" t="s">
        <v>37</v>
      </c>
      <c r="J42" s="22"/>
      <c r="K42" s="32">
        <v>8.6999999999999993</v>
      </c>
      <c r="L42" s="29"/>
      <c r="M42" s="52">
        <v>32.5</v>
      </c>
      <c r="N42" s="52">
        <v>100</v>
      </c>
      <c r="O42" s="69">
        <v>0</v>
      </c>
      <c r="P42" s="83"/>
    </row>
    <row r="43" spans="1:16" ht="18.75" x14ac:dyDescent="0.25">
      <c r="A43" s="2"/>
      <c r="B43" s="2"/>
      <c r="C43" s="2"/>
      <c r="D43" s="2"/>
      <c r="E43" s="2"/>
      <c r="F43" s="2"/>
      <c r="G43" s="2"/>
      <c r="H43" s="2"/>
      <c r="I43" s="25" t="s">
        <v>73</v>
      </c>
      <c r="J43" s="22"/>
      <c r="K43" s="32"/>
      <c r="L43" s="29"/>
      <c r="M43" s="52">
        <v>0</v>
      </c>
      <c r="N43" s="52">
        <v>36.4</v>
      </c>
      <c r="O43" s="69">
        <v>1.4</v>
      </c>
      <c r="P43" s="83"/>
    </row>
    <row r="44" spans="1:16" ht="37.5" x14ac:dyDescent="0.2">
      <c r="I44" s="25" t="s">
        <v>69</v>
      </c>
      <c r="J44" s="22"/>
      <c r="K44" s="32"/>
      <c r="L44" s="29"/>
      <c r="M44" s="52">
        <v>0.9</v>
      </c>
      <c r="N44" s="52">
        <v>0</v>
      </c>
      <c r="O44" s="69">
        <v>1.4</v>
      </c>
      <c r="P44" s="83"/>
    </row>
    <row r="45" spans="1:16" ht="18.75" x14ac:dyDescent="0.2">
      <c r="I45" s="25" t="s">
        <v>60</v>
      </c>
      <c r="J45" s="22"/>
      <c r="K45" s="32">
        <v>530.70000000000005</v>
      </c>
      <c r="L45" s="29"/>
      <c r="M45" s="52">
        <v>2536.6</v>
      </c>
      <c r="N45" s="52">
        <v>376.8</v>
      </c>
      <c r="O45" s="69">
        <v>308.3</v>
      </c>
      <c r="P45" s="83"/>
    </row>
    <row r="46" spans="1:16" ht="24.75" customHeight="1" x14ac:dyDescent="0.2">
      <c r="I46" s="26" t="s">
        <v>52</v>
      </c>
      <c r="J46" s="22"/>
      <c r="K46" s="34">
        <v>432.5</v>
      </c>
      <c r="L46" s="29"/>
      <c r="M46" s="53">
        <v>1000</v>
      </c>
      <c r="N46" s="53">
        <v>0</v>
      </c>
      <c r="O46" s="78">
        <v>0</v>
      </c>
      <c r="P46" s="84"/>
    </row>
    <row r="47" spans="1:16" ht="23.25" customHeight="1" x14ac:dyDescent="0.2">
      <c r="I47" s="26" t="s">
        <v>77</v>
      </c>
      <c r="J47" s="22"/>
      <c r="K47" s="34"/>
      <c r="L47" s="29"/>
      <c r="M47" s="53">
        <v>1338.8</v>
      </c>
      <c r="N47" s="53">
        <v>0</v>
      </c>
      <c r="O47" s="78">
        <v>0</v>
      </c>
      <c r="P47" s="84"/>
    </row>
    <row r="48" spans="1:16" ht="41.25" customHeight="1" x14ac:dyDescent="0.2">
      <c r="I48" s="25" t="s">
        <v>70</v>
      </c>
      <c r="J48" s="22"/>
      <c r="K48" s="32">
        <v>190.8</v>
      </c>
      <c r="L48" s="29"/>
      <c r="M48" s="52">
        <v>2393.4</v>
      </c>
      <c r="N48" s="52">
        <v>476.1</v>
      </c>
      <c r="O48" s="69">
        <v>441.7</v>
      </c>
      <c r="P48" s="83"/>
    </row>
    <row r="49" spans="9:16" ht="24.75" customHeight="1" x14ac:dyDescent="0.2">
      <c r="I49" s="77" t="s">
        <v>74</v>
      </c>
      <c r="J49" s="22"/>
      <c r="K49" s="32"/>
      <c r="L49" s="29"/>
      <c r="M49" s="53">
        <v>1945.8</v>
      </c>
      <c r="N49" s="53">
        <v>0</v>
      </c>
      <c r="O49" s="78">
        <v>0</v>
      </c>
      <c r="P49" s="83"/>
    </row>
    <row r="50" spans="9:16" ht="24" customHeight="1" x14ac:dyDescent="0.2">
      <c r="I50" s="25" t="s">
        <v>54</v>
      </c>
      <c r="J50" s="22"/>
      <c r="K50" s="32"/>
      <c r="L50" s="29"/>
      <c r="M50" s="52">
        <v>18</v>
      </c>
      <c r="N50" s="52">
        <v>1.5</v>
      </c>
      <c r="O50" s="69">
        <v>10</v>
      </c>
      <c r="P50" s="83"/>
    </row>
    <row r="51" spans="9:16" ht="29.25" customHeight="1" x14ac:dyDescent="0.2">
      <c r="I51" s="25" t="s">
        <v>38</v>
      </c>
      <c r="J51" s="22"/>
      <c r="K51" s="35">
        <v>91.5</v>
      </c>
      <c r="L51" s="29"/>
      <c r="M51" s="52">
        <v>111.8</v>
      </c>
      <c r="N51" s="52">
        <v>132.19999999999999</v>
      </c>
      <c r="O51" s="69">
        <v>137.4</v>
      </c>
      <c r="P51" s="83"/>
    </row>
    <row r="52" spans="9:16" ht="37.5" x14ac:dyDescent="0.2">
      <c r="I52" s="25" t="s">
        <v>86</v>
      </c>
      <c r="J52" s="22"/>
      <c r="K52" s="32">
        <v>892.1</v>
      </c>
      <c r="L52" s="29"/>
      <c r="M52" s="52">
        <v>1022.5</v>
      </c>
      <c r="N52" s="52">
        <v>1302.4000000000001</v>
      </c>
      <c r="O52" s="69">
        <v>1192.7</v>
      </c>
      <c r="P52" s="83"/>
    </row>
    <row r="53" spans="9:16" ht="18.75" x14ac:dyDescent="0.2">
      <c r="I53" s="25" t="s">
        <v>39</v>
      </c>
      <c r="J53" s="22"/>
      <c r="K53" s="32">
        <v>59.2</v>
      </c>
      <c r="L53" s="29"/>
      <c r="M53" s="52">
        <v>42.3</v>
      </c>
      <c r="N53" s="52">
        <v>167</v>
      </c>
      <c r="O53" s="69">
        <v>34.1</v>
      </c>
      <c r="P53" s="83"/>
    </row>
    <row r="54" spans="9:16" ht="18.75" x14ac:dyDescent="0.2">
      <c r="I54" s="23" t="s">
        <v>40</v>
      </c>
      <c r="J54" s="22"/>
      <c r="K54" s="28" t="e">
        <f>K8-K28</f>
        <v>#REF!</v>
      </c>
      <c r="L54" s="28" t="e">
        <f>L8-L28</f>
        <v>#REF!</v>
      </c>
      <c r="M54" s="28">
        <f>M8-M28</f>
        <v>322.80000000000291</v>
      </c>
      <c r="N54" s="28">
        <f>N8-N28</f>
        <v>-112.09999999999854</v>
      </c>
      <c r="O54" s="64">
        <f>O8-O28</f>
        <v>0</v>
      </c>
      <c r="P54" s="79"/>
    </row>
    <row r="58" spans="9:16" ht="18.75" x14ac:dyDescent="0.3">
      <c r="I58" s="44" t="s">
        <v>55</v>
      </c>
      <c r="J58" s="44"/>
      <c r="K58" s="44" t="s">
        <v>56</v>
      </c>
      <c r="L58" s="44"/>
      <c r="M58" s="44" t="s">
        <v>67</v>
      </c>
      <c r="N58" s="44" t="s">
        <v>75</v>
      </c>
      <c r="O58" s="44" t="s">
        <v>79</v>
      </c>
    </row>
    <row r="59" spans="9:16" ht="18.75" x14ac:dyDescent="0.3">
      <c r="I59" s="25" t="s">
        <v>43</v>
      </c>
      <c r="J59" s="45"/>
      <c r="K59" s="48">
        <v>0.7</v>
      </c>
      <c r="L59" s="48"/>
      <c r="M59" s="48">
        <v>1.6</v>
      </c>
      <c r="N59" s="48">
        <v>0.5</v>
      </c>
      <c r="O59" s="48">
        <v>0.7</v>
      </c>
    </row>
    <row r="60" spans="9:16" s="47" customFormat="1" ht="18.75" x14ac:dyDescent="0.3">
      <c r="I60" s="25" t="s">
        <v>46</v>
      </c>
      <c r="J60" s="45"/>
      <c r="K60" s="48">
        <v>48.4</v>
      </c>
      <c r="L60" s="48"/>
      <c r="M60" s="48">
        <v>42.1</v>
      </c>
      <c r="N60" s="48">
        <v>46</v>
      </c>
      <c r="O60" s="48">
        <v>45.3</v>
      </c>
      <c r="P60" s="1"/>
    </row>
    <row r="61" spans="9:16" ht="18.75" x14ac:dyDescent="0.3">
      <c r="I61" s="25" t="s">
        <v>47</v>
      </c>
      <c r="J61" s="45"/>
      <c r="K61" s="48">
        <v>514.79999999999995</v>
      </c>
      <c r="L61" s="48"/>
      <c r="M61" s="48">
        <v>334.9</v>
      </c>
      <c r="N61" s="48">
        <v>338.3</v>
      </c>
      <c r="O61" s="48">
        <v>313.7</v>
      </c>
    </row>
    <row r="62" spans="9:16" ht="18.75" x14ac:dyDescent="0.3">
      <c r="I62" s="46" t="s">
        <v>57</v>
      </c>
      <c r="J62" s="46"/>
      <c r="K62" s="49">
        <f t="shared" ref="K62" si="5">SUM(K59:K61)</f>
        <v>563.9</v>
      </c>
      <c r="L62" s="49">
        <f t="shared" ref="L62" si="6">SUM(L59:L61)</f>
        <v>0</v>
      </c>
      <c r="M62" s="49">
        <f>SUM(M59:M61)</f>
        <v>378.59999999999997</v>
      </c>
      <c r="N62" s="49">
        <f>SUM(N59:N61)</f>
        <v>384.8</v>
      </c>
      <c r="O62" s="49">
        <f>SUM(O59:O61)</f>
        <v>359.7</v>
      </c>
      <c r="P62" s="47"/>
    </row>
    <row r="63" spans="9:16" ht="18.75" x14ac:dyDescent="0.3">
      <c r="I63" s="17"/>
      <c r="J63" s="17"/>
      <c r="K63" s="17"/>
      <c r="L63" s="17"/>
      <c r="M63" s="17"/>
      <c r="N63" s="17"/>
      <c r="O63" s="17"/>
    </row>
    <row r="64" spans="9:16" ht="18.75" x14ac:dyDescent="0.3">
      <c r="I64" s="27" t="s">
        <v>51</v>
      </c>
      <c r="J64" s="17"/>
      <c r="K64" s="17"/>
      <c r="L64" s="17"/>
      <c r="M64" s="17"/>
      <c r="N64" s="17"/>
      <c r="O64" s="17"/>
    </row>
    <row r="65" spans="9:15" ht="18.75" x14ac:dyDescent="0.3">
      <c r="I65" s="17"/>
      <c r="J65" s="17"/>
      <c r="K65" s="17"/>
      <c r="L65" s="17"/>
      <c r="M65" s="17"/>
      <c r="N65" s="17"/>
      <c r="O65" s="17"/>
    </row>
    <row r="66" spans="9:15" ht="18.75" x14ac:dyDescent="0.3">
      <c r="I66" s="17"/>
      <c r="J66" s="17"/>
      <c r="K66" s="17"/>
      <c r="L66" s="17"/>
      <c r="M66" s="17"/>
      <c r="N66" s="17"/>
      <c r="O66" s="17"/>
    </row>
    <row r="67" spans="9:15" ht="18.75" x14ac:dyDescent="0.3">
      <c r="I67" s="17"/>
      <c r="J67" s="17"/>
      <c r="K67" s="17"/>
      <c r="L67" s="17"/>
      <c r="M67" s="17"/>
      <c r="N67" s="17"/>
      <c r="O67" s="17"/>
    </row>
    <row r="68" spans="9:15" ht="18.75" x14ac:dyDescent="0.3">
      <c r="I68" s="17"/>
      <c r="J68" s="17"/>
      <c r="K68" s="17"/>
      <c r="L68" s="17"/>
      <c r="M68" s="17"/>
      <c r="N68" s="17"/>
      <c r="O68" s="17"/>
    </row>
    <row r="69" spans="9:15" ht="18.75" x14ac:dyDescent="0.3">
      <c r="I69" s="17"/>
      <c r="J69" s="17"/>
      <c r="K69" s="17"/>
      <c r="L69" s="17"/>
      <c r="M69" s="17"/>
      <c r="N69" s="17"/>
      <c r="O69" s="17"/>
    </row>
    <row r="70" spans="9:15" ht="18.75" x14ac:dyDescent="0.3">
      <c r="I70" s="17"/>
      <c r="J70" s="17"/>
      <c r="K70" s="17"/>
      <c r="L70" s="17"/>
      <c r="M70" s="17"/>
      <c r="N70" s="17"/>
      <c r="O70" s="17"/>
    </row>
    <row r="71" spans="9:15" ht="18.75" x14ac:dyDescent="0.3">
      <c r="I71" s="17"/>
      <c r="J71" s="17"/>
      <c r="K71" s="17"/>
      <c r="L71" s="17"/>
      <c r="M71" s="17"/>
      <c r="N71" s="17"/>
      <c r="O71" s="17"/>
    </row>
    <row r="72" spans="9:15" ht="18.75" x14ac:dyDescent="0.3">
      <c r="I72" s="17"/>
      <c r="J72" s="17"/>
      <c r="K72" s="17"/>
      <c r="L72" s="17"/>
      <c r="M72" s="17"/>
      <c r="N72" s="17"/>
      <c r="O72" s="17"/>
    </row>
    <row r="73" spans="9:15" ht="18.75" x14ac:dyDescent="0.3">
      <c r="I73" s="17"/>
      <c r="J73" s="17"/>
      <c r="K73" s="17"/>
      <c r="L73" s="17"/>
      <c r="M73" s="17"/>
      <c r="N73" s="17"/>
      <c r="O73" s="17"/>
    </row>
    <row r="74" spans="9:15" ht="18.75" x14ac:dyDescent="0.3">
      <c r="I74" s="17"/>
      <c r="J74" s="17"/>
      <c r="K74" s="17"/>
      <c r="L74" s="17"/>
      <c r="M74" s="17"/>
      <c r="N74" s="17"/>
      <c r="O74" s="17"/>
    </row>
    <row r="75" spans="9:15" ht="18.75" x14ac:dyDescent="0.3">
      <c r="I75" s="17"/>
      <c r="J75" s="17"/>
      <c r="K75" s="17"/>
      <c r="L75" s="17"/>
      <c r="M75" s="17"/>
      <c r="N75" s="17"/>
      <c r="O75" s="17"/>
    </row>
    <row r="76" spans="9:15" ht="18.75" x14ac:dyDescent="0.3">
      <c r="I76" s="17"/>
      <c r="J76" s="17"/>
      <c r="K76" s="17"/>
      <c r="L76" s="17"/>
      <c r="M76" s="17"/>
      <c r="N76" s="17"/>
      <c r="O76" s="17"/>
    </row>
    <row r="77" spans="9:15" ht="18.75" x14ac:dyDescent="0.3">
      <c r="I77" s="17"/>
      <c r="J77" s="17"/>
      <c r="K77" s="17"/>
      <c r="L77" s="17"/>
      <c r="M77" s="17"/>
      <c r="N77" s="17"/>
      <c r="O77" s="17"/>
    </row>
    <row r="78" spans="9:15" ht="18.75" x14ac:dyDescent="0.3">
      <c r="I78" s="17"/>
      <c r="J78" s="17"/>
      <c r="K78" s="17"/>
      <c r="L78" s="17"/>
      <c r="M78" s="17"/>
      <c r="N78" s="17"/>
      <c r="O78" s="17"/>
    </row>
    <row r="79" spans="9:15" ht="18.75" x14ac:dyDescent="0.3">
      <c r="I79" s="17"/>
      <c r="J79" s="17"/>
      <c r="K79" s="17"/>
      <c r="L79" s="17"/>
      <c r="M79" s="17"/>
      <c r="N79" s="17"/>
      <c r="O79" s="17"/>
    </row>
    <row r="80" spans="9:15" ht="18.75" x14ac:dyDescent="0.3">
      <c r="I80" s="17"/>
      <c r="J80" s="17"/>
      <c r="K80" s="17"/>
      <c r="L80" s="17"/>
      <c r="M80" s="17"/>
      <c r="N80" s="17"/>
      <c r="O80" s="17"/>
    </row>
    <row r="81" spans="9:15" ht="18.75" x14ac:dyDescent="0.3">
      <c r="I81" s="17"/>
      <c r="J81" s="17"/>
      <c r="K81" s="17"/>
      <c r="L81" s="17"/>
      <c r="M81" s="17"/>
      <c r="N81" s="17"/>
      <c r="O81" s="17"/>
    </row>
    <row r="82" spans="9:15" ht="18.75" x14ac:dyDescent="0.3">
      <c r="I82" s="17"/>
      <c r="J82" s="17"/>
      <c r="K82" s="17"/>
      <c r="L82" s="17"/>
      <c r="M82" s="17"/>
      <c r="N82" s="17"/>
      <c r="O82" s="17"/>
    </row>
    <row r="83" spans="9:15" ht="18.75" x14ac:dyDescent="0.3">
      <c r="I83" s="17"/>
      <c r="J83" s="17"/>
      <c r="K83" s="17"/>
      <c r="L83" s="17"/>
      <c r="M83" s="17"/>
      <c r="N83" s="17"/>
      <c r="O83" s="17"/>
    </row>
  </sheetData>
  <mergeCells count="31">
    <mergeCell ref="O6:O7"/>
    <mergeCell ref="P6:P7"/>
    <mergeCell ref="C38:H38"/>
    <mergeCell ref="C28:H28"/>
    <mergeCell ref="C29:H29"/>
    <mergeCell ref="C30:H30"/>
    <mergeCell ref="C32:H32"/>
    <mergeCell ref="C26:H26"/>
    <mergeCell ref="B20:H20"/>
    <mergeCell ref="B27:H27"/>
    <mergeCell ref="C34:H34"/>
    <mergeCell ref="C35:H35"/>
    <mergeCell ref="C21:H21"/>
    <mergeCell ref="C22:H22"/>
    <mergeCell ref="C25:H25"/>
    <mergeCell ref="I2:O2"/>
    <mergeCell ref="C14:H14"/>
    <mergeCell ref="C15:H15"/>
    <mergeCell ref="I3:P3"/>
    <mergeCell ref="C18:H18"/>
    <mergeCell ref="I6:I7"/>
    <mergeCell ref="K6:K7"/>
    <mergeCell ref="M6:M7"/>
    <mergeCell ref="I4:P4"/>
    <mergeCell ref="B8:H8"/>
    <mergeCell ref="C9:H9"/>
    <mergeCell ref="C10:H10"/>
    <mergeCell ref="C11:H11"/>
    <mergeCell ref="C12:H12"/>
    <mergeCell ref="C13:H13"/>
    <mergeCell ref="N6:N7"/>
  </mergeCells>
  <printOptions horizontalCentered="1"/>
  <pageMargins left="0" right="0" top="0.59055118110236204" bottom="0.196850393700787" header="0.31496063461453899" footer="0"/>
  <pageSetup paperSize="8" scale="105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Алексеевское</vt:lpstr>
      <vt:lpstr>Алексеевское!Область_печати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Лариса</cp:lastModifiedBy>
  <cp:lastPrinted>2023-02-06T09:22:24Z</cp:lastPrinted>
  <dcterms:created xsi:type="dcterms:W3CDTF">2018-04-23T03:24:13Z</dcterms:created>
  <dcterms:modified xsi:type="dcterms:W3CDTF">2023-02-07T01:38:05Z</dcterms:modified>
</cp:coreProperties>
</file>